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ancial Reporting\Budget\2024-2025\"/>
    </mc:Choice>
  </mc:AlternateContent>
  <xr:revisionPtr revIDLastSave="0" documentId="8_{4433326C-DDA1-497E-89AF-B5292C18FF56}" xr6:coauthVersionLast="47" xr6:coauthVersionMax="47" xr10:uidLastSave="{00000000-0000-0000-0000-000000000000}"/>
  <bookViews>
    <workbookView xWindow="3720" yWindow="3675" windowWidth="21600" windowHeight="11385" xr2:uid="{B1FCB814-9058-4499-993F-494C621894BF}"/>
  </bookViews>
  <sheets>
    <sheet name="By Function" sheetId="1" r:id="rId1"/>
  </sheets>
  <definedNames>
    <definedName name="_xlnm.Print_Area" localSheetId="0">'By Function'!$A$1:$I$54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E46" i="1"/>
  <c r="C46" i="1"/>
  <c r="I46" i="1" s="1"/>
  <c r="I44" i="1"/>
  <c r="I43" i="1"/>
  <c r="G39" i="1"/>
  <c r="E39" i="1"/>
  <c r="I39" i="1" s="1"/>
  <c r="C39" i="1"/>
  <c r="I37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G14" i="1"/>
  <c r="G49" i="1" s="1"/>
  <c r="E14" i="1"/>
  <c r="E49" i="1" s="1"/>
  <c r="C14" i="1"/>
  <c r="C49" i="1" s="1"/>
  <c r="I12" i="1"/>
  <c r="I11" i="1"/>
  <c r="I10" i="1"/>
  <c r="I14" i="1" l="1"/>
  <c r="I49" i="1" s="1"/>
  <c r="C35" i="1"/>
  <c r="I35" i="1" s="1"/>
</calcChain>
</file>

<file path=xl/sharedStrings.xml><?xml version="1.0" encoding="utf-8"?>
<sst xmlns="http://schemas.openxmlformats.org/spreadsheetml/2006/main" count="43" uniqueCount="42">
  <si>
    <t>KILLEEN INDEPENDENT SCHOOL DISTRICT</t>
  </si>
  <si>
    <t>COMBINED STATEMENT OF REVENUES, EXPENDITURES AND CHANGES IN FUND BALANCE</t>
  </si>
  <si>
    <t>FISCAL YEAR 2025 ADOPTED BUDGET</t>
  </si>
  <si>
    <t>1XX</t>
  </si>
  <si>
    <t>Total Adopted Budget</t>
  </si>
  <si>
    <t>General Fund</t>
  </si>
  <si>
    <t>School Nutrition</t>
  </si>
  <si>
    <t>Debt Services</t>
  </si>
  <si>
    <t>FY 2025</t>
  </si>
  <si>
    <t>REVENUES</t>
  </si>
  <si>
    <t>Local, Intermediate, and Out-of-State</t>
  </si>
  <si>
    <t xml:space="preserve">State Program </t>
  </si>
  <si>
    <t xml:space="preserve">Federal Program </t>
  </si>
  <si>
    <t>TOTAL REVENUE</t>
  </si>
  <si>
    <t>EXPENDITURES</t>
  </si>
  <si>
    <t>Instruction</t>
  </si>
  <si>
    <t>Instructional Resources &amp; Media Services</t>
  </si>
  <si>
    <t>Curriculum &amp; Professional Development</t>
  </si>
  <si>
    <t>Instructional Administration</t>
  </si>
  <si>
    <t>School Leadership</t>
  </si>
  <si>
    <t>Guidance, Counseling, &amp; Evaluation</t>
  </si>
  <si>
    <t>Attendance &amp; Social Work</t>
  </si>
  <si>
    <t>Health Services</t>
  </si>
  <si>
    <t>Transportation Services</t>
  </si>
  <si>
    <t>Food Services</t>
  </si>
  <si>
    <t>Extra Curricular Activities</t>
  </si>
  <si>
    <t>General Administration</t>
  </si>
  <si>
    <t>Plant Maintenance &amp; Operations</t>
  </si>
  <si>
    <t>Security &amp; Monitoring</t>
  </si>
  <si>
    <t>Data Processing Services</t>
  </si>
  <si>
    <t>Community Services</t>
  </si>
  <si>
    <t>Facilities Acquisition &amp; Construction</t>
  </si>
  <si>
    <t>Payment to JJAEP</t>
  </si>
  <si>
    <t>Other Governmental Charges</t>
  </si>
  <si>
    <t>TOTAL EXPENDITURES</t>
  </si>
  <si>
    <t>OTHER SOURCES/USES</t>
  </si>
  <si>
    <t>Transfers In/Other Sources</t>
  </si>
  <si>
    <t>Transfers Out - Facilities Services</t>
  </si>
  <si>
    <t>TOTAL OTHER SOURCES/(USES)</t>
  </si>
  <si>
    <t>Excess (Deficiency) of Revenues &amp; Other Resources Over Expenditures</t>
  </si>
  <si>
    <t>Assumes M&amp;O tax rate of $0.6682</t>
  </si>
  <si>
    <t>Assumes I&amp;S tax rate of $0.2076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</si>
</sst>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 val="singleAccounting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9" fontId="3" fillId="0" borderId="0" xfId="3" applyFont="1"/>
    <xf numFmtId="9" fontId="2" fillId="0" borderId="0" xfId="3" applyFont="1"/>
    <xf numFmtId="44" fontId="4" fillId="0" borderId="0" xfId="2" applyFont="1"/>
    <xf numFmtId="44" fontId="2" fillId="0" borderId="0" xfId="2" applyFont="1"/>
    <xf numFmtId="44" fontId="5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9" fontId="3" fillId="0" borderId="0" xfId="3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44" fontId="2" fillId="0" borderId="0" xfId="2" applyFont="1" applyFill="1"/>
    <xf numFmtId="43" fontId="2" fillId="0" borderId="0" xfId="2" applyNumberFormat="1" applyFont="1"/>
    <xf numFmtId="164" fontId="3" fillId="0" borderId="0" xfId="3" applyNumberFormat="1" applyFont="1"/>
    <xf numFmtId="43" fontId="2" fillId="0" borderId="0" xfId="2" applyNumberFormat="1" applyFont="1" applyFill="1"/>
    <xf numFmtId="164" fontId="7" fillId="0" borderId="0" xfId="2" applyNumberFormat="1" applyFont="1"/>
    <xf numFmtId="164" fontId="2" fillId="0" borderId="0" xfId="2" applyNumberFormat="1" applyFont="1"/>
    <xf numFmtId="44" fontId="2" fillId="0" borderId="2" xfId="2" applyFont="1" applyBorder="1" applyAlignment="1">
      <alignment vertical="center"/>
    </xf>
    <xf numFmtId="44" fontId="2" fillId="0" borderId="2" xfId="2" applyFont="1" applyBorder="1"/>
    <xf numFmtId="0" fontId="6" fillId="0" borderId="0" xfId="0" applyFont="1"/>
    <xf numFmtId="165" fontId="3" fillId="0" borderId="0" xfId="3" applyNumberFormat="1" applyFont="1"/>
    <xf numFmtId="44" fontId="3" fillId="0" borderId="0" xfId="3" applyNumberFormat="1" applyFont="1"/>
    <xf numFmtId="40" fontId="2" fillId="0" borderId="0" xfId="2" applyNumberFormat="1" applyFont="1"/>
    <xf numFmtId="43" fontId="3" fillId="0" borderId="0" xfId="3" applyNumberFormat="1" applyFont="1"/>
    <xf numFmtId="40" fontId="3" fillId="0" borderId="0" xfId="3" applyNumberFormat="1" applyFont="1"/>
    <xf numFmtId="43" fontId="2" fillId="0" borderId="0" xfId="1" applyFont="1"/>
    <xf numFmtId="40" fontId="2" fillId="0" borderId="0" xfId="2" applyNumberFormat="1" applyFont="1" applyFill="1"/>
    <xf numFmtId="40" fontId="2" fillId="0" borderId="0" xfId="1" applyNumberFormat="1" applyFont="1"/>
    <xf numFmtId="165" fontId="2" fillId="0" borderId="0" xfId="2" applyNumberFormat="1" applyFont="1"/>
    <xf numFmtId="0" fontId="2" fillId="0" borderId="0" xfId="0" applyFont="1" applyAlignment="1">
      <alignment vertical="center" wrapText="1"/>
    </xf>
    <xf numFmtId="44" fontId="2" fillId="0" borderId="0" xfId="2" applyFont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57FC-32E2-4189-8C09-B3EA4349814F}">
  <sheetPr>
    <tabColor rgb="FF00B0F0"/>
    <pageSetUpPr fitToPage="1"/>
  </sheetPr>
  <dimension ref="A1:K54"/>
  <sheetViews>
    <sheetView tabSelected="1" zoomScale="85" zoomScaleNormal="85" workbookViewId="0">
      <pane xSplit="2" ySplit="8" topLeftCell="C9" activePane="bottomRight" state="frozen"/>
      <selection activeCell="B54" sqref="B54"/>
      <selection pane="topRight" activeCell="B54" sqref="B54"/>
      <selection pane="bottomLeft" activeCell="B54" sqref="B54"/>
      <selection pane="bottomRight" activeCell="A4" sqref="A4"/>
    </sheetView>
  </sheetViews>
  <sheetFormatPr defaultColWidth="9" defaultRowHeight="15.75" x14ac:dyDescent="0.25"/>
  <cols>
    <col min="1" max="1" width="6.875" style="1" customWidth="1"/>
    <col min="2" max="2" width="42.625" style="1" customWidth="1"/>
    <col min="3" max="3" width="16.75" style="1" bestFit="1" customWidth="1"/>
    <col min="4" max="4" width="3.375" style="2" customWidth="1"/>
    <col min="5" max="5" width="16.5" style="1" bestFit="1" customWidth="1"/>
    <col min="6" max="6" width="3.375" style="2" customWidth="1"/>
    <col min="7" max="7" width="15.375" style="1" customWidth="1"/>
    <col min="8" max="8" width="3.375" style="2" customWidth="1"/>
    <col min="9" max="9" width="18.5" style="1" customWidth="1"/>
    <col min="10" max="10" width="13" style="3" bestFit="1" customWidth="1"/>
    <col min="11" max="11" width="24.625" style="5" customWidth="1"/>
    <col min="12" max="16384" width="9" style="1"/>
  </cols>
  <sheetData>
    <row r="1" spans="1:11" x14ac:dyDescent="0.25">
      <c r="A1" s="1" t="s">
        <v>0</v>
      </c>
      <c r="K1" s="4"/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x14ac:dyDescent="0.25">
      <c r="K4" s="6"/>
    </row>
    <row r="5" spans="1:11" x14ac:dyDescent="0.25">
      <c r="C5" s="36"/>
      <c r="D5" s="36"/>
      <c r="E5" s="36"/>
      <c r="F5" s="36"/>
      <c r="G5" s="36"/>
      <c r="H5" s="36"/>
      <c r="I5" s="36"/>
    </row>
    <row r="6" spans="1:11" ht="35.25" customHeight="1" x14ac:dyDescent="0.25">
      <c r="C6" s="8" t="s">
        <v>3</v>
      </c>
      <c r="D6" s="9"/>
      <c r="E6" s="8">
        <v>240</v>
      </c>
      <c r="F6" s="9"/>
      <c r="G6" s="8">
        <v>599</v>
      </c>
      <c r="I6" s="10" t="s">
        <v>4</v>
      </c>
    </row>
    <row r="7" spans="1:11" ht="16.5" thickBot="1" x14ac:dyDescent="0.3">
      <c r="C7" s="11" t="s">
        <v>5</v>
      </c>
      <c r="E7" s="11" t="s">
        <v>6</v>
      </c>
      <c r="G7" s="11" t="s">
        <v>7</v>
      </c>
      <c r="I7" s="11" t="s">
        <v>8</v>
      </c>
    </row>
    <row r="8" spans="1:11" ht="16.5" thickTop="1" x14ac:dyDescent="0.25">
      <c r="C8" s="7"/>
    </row>
    <row r="9" spans="1:11" x14ac:dyDescent="0.25">
      <c r="B9" s="12" t="s">
        <v>9</v>
      </c>
    </row>
    <row r="10" spans="1:11" x14ac:dyDescent="0.25">
      <c r="A10" s="7">
        <v>5700</v>
      </c>
      <c r="B10" s="1" t="s">
        <v>10</v>
      </c>
      <c r="C10" s="5">
        <v>98750078</v>
      </c>
      <c r="E10" s="5">
        <v>4722288.5</v>
      </c>
      <c r="G10" s="13">
        <v>26824690</v>
      </c>
      <c r="I10" s="5">
        <f>C10+E10+G10</f>
        <v>130297056.5</v>
      </c>
    </row>
    <row r="11" spans="1:11" x14ac:dyDescent="0.25">
      <c r="A11" s="7">
        <v>5800</v>
      </c>
      <c r="B11" s="1" t="s">
        <v>11</v>
      </c>
      <c r="C11" s="14">
        <v>319692516</v>
      </c>
      <c r="D11" s="15"/>
      <c r="E11" s="14">
        <v>100000</v>
      </c>
      <c r="F11" s="15"/>
      <c r="G11" s="16">
        <v>1974572</v>
      </c>
      <c r="H11" s="15"/>
      <c r="I11" s="14">
        <f>C11+E11+G11</f>
        <v>321767088</v>
      </c>
    </row>
    <row r="12" spans="1:11" x14ac:dyDescent="0.25">
      <c r="A12" s="7">
        <v>5900</v>
      </c>
      <c r="B12" s="1" t="s">
        <v>12</v>
      </c>
      <c r="C12" s="14">
        <v>68782505</v>
      </c>
      <c r="D12" s="15"/>
      <c r="E12" s="14">
        <v>25362461.66</v>
      </c>
      <c r="F12" s="15"/>
      <c r="G12" s="14">
        <v>0</v>
      </c>
      <c r="H12" s="15"/>
      <c r="I12" s="14">
        <f>C12+E12+G12</f>
        <v>94144966.659999996</v>
      </c>
    </row>
    <row r="13" spans="1:11" ht="18" x14ac:dyDescent="0.4">
      <c r="A13" s="7"/>
      <c r="C13" s="17"/>
      <c r="D13" s="15"/>
      <c r="E13" s="18"/>
      <c r="F13" s="15"/>
      <c r="G13" s="18"/>
      <c r="H13" s="15"/>
      <c r="I13" s="18"/>
    </row>
    <row r="14" spans="1:11" x14ac:dyDescent="0.25">
      <c r="B14" s="1" t="s">
        <v>13</v>
      </c>
      <c r="C14" s="19">
        <f>SUM(C10:C13)</f>
        <v>487225099</v>
      </c>
      <c r="D14" s="15"/>
      <c r="E14" s="19">
        <f>SUM(E10:E13)</f>
        <v>30184750.16</v>
      </c>
      <c r="F14" s="15"/>
      <c r="G14" s="19">
        <f>SUM(G10:G13)</f>
        <v>28799262</v>
      </c>
      <c r="H14" s="15"/>
      <c r="I14" s="20">
        <f>C14+E14+G14</f>
        <v>546209111.16000009</v>
      </c>
    </row>
    <row r="15" spans="1:11" x14ac:dyDescent="0.25">
      <c r="C15" s="14"/>
      <c r="E15" s="14"/>
      <c r="G15" s="14"/>
      <c r="I15" s="14"/>
    </row>
    <row r="16" spans="1:11" x14ac:dyDescent="0.25">
      <c r="C16" s="14"/>
      <c r="E16" s="14"/>
      <c r="G16" s="14"/>
      <c r="I16" s="14"/>
    </row>
    <row r="17" spans="1:9" x14ac:dyDescent="0.25">
      <c r="A17" s="7"/>
      <c r="B17" s="21" t="s">
        <v>14</v>
      </c>
      <c r="C17" s="14"/>
      <c r="E17" s="14"/>
      <c r="G17" s="14"/>
      <c r="I17" s="14"/>
    </row>
    <row r="18" spans="1:9" x14ac:dyDescent="0.25">
      <c r="A18" s="7">
        <v>11</v>
      </c>
      <c r="B18" s="1" t="s">
        <v>15</v>
      </c>
      <c r="C18" s="5">
        <v>281611138.73000002</v>
      </c>
      <c r="D18" s="22"/>
      <c r="E18" s="5">
        <v>0</v>
      </c>
      <c r="F18" s="23"/>
      <c r="G18" s="5">
        <v>0</v>
      </c>
      <c r="H18" s="23"/>
      <c r="I18" s="5">
        <f t="shared" ref="I18:I36" si="0">C18+E18+G18</f>
        <v>281611138.73000002</v>
      </c>
    </row>
    <row r="19" spans="1:9" x14ac:dyDescent="0.25">
      <c r="A19" s="7">
        <v>12</v>
      </c>
      <c r="B19" s="1" t="s">
        <v>16</v>
      </c>
      <c r="C19" s="24">
        <v>13393393.219999969</v>
      </c>
      <c r="D19" s="15"/>
      <c r="E19" s="14">
        <v>0</v>
      </c>
      <c r="F19" s="25"/>
      <c r="G19" s="14">
        <v>0</v>
      </c>
      <c r="H19" s="26"/>
      <c r="I19" s="24">
        <f t="shared" si="0"/>
        <v>13393393.219999969</v>
      </c>
    </row>
    <row r="20" spans="1:9" x14ac:dyDescent="0.25">
      <c r="A20" s="7">
        <v>13</v>
      </c>
      <c r="B20" s="1" t="s">
        <v>17</v>
      </c>
      <c r="C20" s="24">
        <v>8097202.959999999</v>
      </c>
      <c r="D20" s="15"/>
      <c r="E20" s="14">
        <v>0</v>
      </c>
      <c r="F20" s="25"/>
      <c r="G20" s="14">
        <v>0</v>
      </c>
      <c r="H20" s="26"/>
      <c r="I20" s="24">
        <f t="shared" si="0"/>
        <v>8097202.959999999</v>
      </c>
    </row>
    <row r="21" spans="1:9" x14ac:dyDescent="0.25">
      <c r="A21" s="7">
        <v>21</v>
      </c>
      <c r="B21" s="1" t="s">
        <v>18</v>
      </c>
      <c r="C21" s="24">
        <v>6858553.8299999991</v>
      </c>
      <c r="D21" s="15"/>
      <c r="E21" s="14">
        <v>0</v>
      </c>
      <c r="F21" s="25"/>
      <c r="G21" s="14">
        <v>0</v>
      </c>
      <c r="H21" s="26"/>
      <c r="I21" s="24">
        <f t="shared" si="0"/>
        <v>6858553.8299999991</v>
      </c>
    </row>
    <row r="22" spans="1:9" x14ac:dyDescent="0.25">
      <c r="A22" s="7">
        <v>23</v>
      </c>
      <c r="B22" s="1" t="s">
        <v>19</v>
      </c>
      <c r="C22" s="24">
        <v>29598508.019999996</v>
      </c>
      <c r="D22" s="15"/>
      <c r="E22" s="14">
        <v>0</v>
      </c>
      <c r="F22" s="25"/>
      <c r="G22" s="14">
        <v>0</v>
      </c>
      <c r="H22" s="26"/>
      <c r="I22" s="24">
        <f t="shared" si="0"/>
        <v>29598508.019999996</v>
      </c>
    </row>
    <row r="23" spans="1:9" x14ac:dyDescent="0.25">
      <c r="A23" s="7">
        <v>31</v>
      </c>
      <c r="B23" s="1" t="s">
        <v>20</v>
      </c>
      <c r="C23" s="24">
        <v>30769248.429999959</v>
      </c>
      <c r="D23" s="15"/>
      <c r="E23" s="14">
        <v>0</v>
      </c>
      <c r="F23" s="25"/>
      <c r="G23" s="14">
        <v>0</v>
      </c>
      <c r="H23" s="26"/>
      <c r="I23" s="24">
        <f t="shared" si="0"/>
        <v>30769248.429999959</v>
      </c>
    </row>
    <row r="24" spans="1:9" x14ac:dyDescent="0.25">
      <c r="A24" s="7">
        <v>32</v>
      </c>
      <c r="B24" s="1" t="s">
        <v>21</v>
      </c>
      <c r="C24" s="24">
        <v>3491193.5700000003</v>
      </c>
      <c r="D24" s="15"/>
      <c r="E24" s="14">
        <v>0</v>
      </c>
      <c r="F24" s="25"/>
      <c r="G24" s="14">
        <v>0</v>
      </c>
      <c r="H24" s="26"/>
      <c r="I24" s="24">
        <f t="shared" si="0"/>
        <v>3491193.5700000003</v>
      </c>
    </row>
    <row r="25" spans="1:9" x14ac:dyDescent="0.25">
      <c r="A25" s="7">
        <v>33</v>
      </c>
      <c r="B25" s="1" t="s">
        <v>22</v>
      </c>
      <c r="C25" s="24">
        <v>6664187.9000000004</v>
      </c>
      <c r="D25" s="15"/>
      <c r="E25" s="14">
        <v>0</v>
      </c>
      <c r="F25" s="25"/>
      <c r="G25" s="14">
        <v>0</v>
      </c>
      <c r="H25" s="26"/>
      <c r="I25" s="24">
        <f t="shared" si="0"/>
        <v>6664187.9000000004</v>
      </c>
    </row>
    <row r="26" spans="1:9" x14ac:dyDescent="0.25">
      <c r="A26" s="7">
        <v>34</v>
      </c>
      <c r="B26" s="1" t="s">
        <v>23</v>
      </c>
      <c r="C26" s="24">
        <v>14401103.789999999</v>
      </c>
      <c r="D26" s="15"/>
      <c r="E26" s="14">
        <v>0</v>
      </c>
      <c r="F26" s="25"/>
      <c r="G26" s="14">
        <v>0</v>
      </c>
      <c r="H26" s="26"/>
      <c r="I26" s="24">
        <f t="shared" si="0"/>
        <v>14401103.789999999</v>
      </c>
    </row>
    <row r="27" spans="1:9" x14ac:dyDescent="0.25">
      <c r="A27" s="7">
        <v>35</v>
      </c>
      <c r="B27" s="1" t="s">
        <v>24</v>
      </c>
      <c r="C27" s="24">
        <v>605571.75</v>
      </c>
      <c r="D27" s="15"/>
      <c r="E27" s="27">
        <v>42824306.280000001</v>
      </c>
      <c r="F27" s="25"/>
      <c r="G27" s="14">
        <v>0</v>
      </c>
      <c r="H27" s="26"/>
      <c r="I27" s="24">
        <f t="shared" si="0"/>
        <v>43429878.030000001</v>
      </c>
    </row>
    <row r="28" spans="1:9" x14ac:dyDescent="0.25">
      <c r="A28" s="7">
        <v>36</v>
      </c>
      <c r="B28" s="1" t="s">
        <v>25</v>
      </c>
      <c r="C28" s="24">
        <v>14545463.800000003</v>
      </c>
      <c r="D28" s="15"/>
      <c r="E28" s="14">
        <v>0</v>
      </c>
      <c r="F28" s="25"/>
      <c r="G28" s="14">
        <v>0</v>
      </c>
      <c r="H28" s="26"/>
      <c r="I28" s="24">
        <f t="shared" si="0"/>
        <v>14545463.800000003</v>
      </c>
    </row>
    <row r="29" spans="1:9" x14ac:dyDescent="0.25">
      <c r="A29" s="7">
        <v>41</v>
      </c>
      <c r="B29" s="1" t="s">
        <v>26</v>
      </c>
      <c r="C29" s="24">
        <v>14141449.210000003</v>
      </c>
      <c r="D29" s="15"/>
      <c r="E29" s="14">
        <v>0</v>
      </c>
      <c r="F29" s="25"/>
      <c r="G29" s="14">
        <v>0</v>
      </c>
      <c r="H29" s="26"/>
      <c r="I29" s="24">
        <f t="shared" si="0"/>
        <v>14141449.210000003</v>
      </c>
    </row>
    <row r="30" spans="1:9" x14ac:dyDescent="0.25">
      <c r="A30" s="7">
        <v>51</v>
      </c>
      <c r="B30" s="1" t="s">
        <v>27</v>
      </c>
      <c r="C30" s="28">
        <v>49549278.280000001</v>
      </c>
      <c r="D30" s="15"/>
      <c r="E30" s="27">
        <v>335412</v>
      </c>
      <c r="F30" s="25"/>
      <c r="G30" s="14">
        <v>0</v>
      </c>
      <c r="H30" s="26"/>
      <c r="I30" s="24">
        <f t="shared" si="0"/>
        <v>49884690.280000001</v>
      </c>
    </row>
    <row r="31" spans="1:9" x14ac:dyDescent="0.25">
      <c r="A31" s="7">
        <v>52</v>
      </c>
      <c r="B31" s="1" t="s">
        <v>28</v>
      </c>
      <c r="C31" s="24">
        <v>7958055.6999999993</v>
      </c>
      <c r="D31" s="15"/>
      <c r="E31" s="14">
        <v>0</v>
      </c>
      <c r="F31" s="25"/>
      <c r="G31" s="14">
        <v>0</v>
      </c>
      <c r="H31" s="26"/>
      <c r="I31" s="24">
        <f t="shared" si="0"/>
        <v>7958055.6999999993</v>
      </c>
    </row>
    <row r="32" spans="1:9" x14ac:dyDescent="0.25">
      <c r="A32" s="7">
        <v>53</v>
      </c>
      <c r="B32" s="1" t="s">
        <v>29</v>
      </c>
      <c r="C32" s="24">
        <v>7554855.0699999994</v>
      </c>
      <c r="D32" s="15"/>
      <c r="E32" s="14">
        <v>0</v>
      </c>
      <c r="F32" s="25"/>
      <c r="G32" s="14">
        <v>0</v>
      </c>
      <c r="H32" s="26"/>
      <c r="I32" s="24">
        <f t="shared" si="0"/>
        <v>7554855.0699999994</v>
      </c>
    </row>
    <row r="33" spans="1:9" x14ac:dyDescent="0.25">
      <c r="A33" s="7">
        <v>61</v>
      </c>
      <c r="B33" s="1" t="s">
        <v>30</v>
      </c>
      <c r="C33" s="24">
        <v>1094642.74</v>
      </c>
      <c r="D33" s="15"/>
      <c r="E33" s="14">
        <v>0</v>
      </c>
      <c r="F33" s="25"/>
      <c r="G33" s="14">
        <v>0</v>
      </c>
      <c r="H33" s="26"/>
      <c r="I33" s="24">
        <f t="shared" si="0"/>
        <v>1094642.74</v>
      </c>
    </row>
    <row r="34" spans="1:9" x14ac:dyDescent="0.25">
      <c r="A34" s="7">
        <v>71</v>
      </c>
      <c r="B34" s="1" t="s">
        <v>7</v>
      </c>
      <c r="C34" s="27">
        <v>0</v>
      </c>
      <c r="D34" s="15"/>
      <c r="E34" s="14">
        <v>0</v>
      </c>
      <c r="F34" s="25"/>
      <c r="G34" s="16">
        <v>27320850</v>
      </c>
      <c r="H34" s="26"/>
      <c r="I34" s="24">
        <f t="shared" si="0"/>
        <v>27320850</v>
      </c>
    </row>
    <row r="35" spans="1:9" ht="15.75" hidden="1" customHeight="1" x14ac:dyDescent="0.25">
      <c r="A35" s="7">
        <v>81</v>
      </c>
      <c r="B35" s="1" t="s">
        <v>31</v>
      </c>
      <c r="C35" s="29">
        <f>(C14-C25+C32)*-1</f>
        <v>-488115766.17000002</v>
      </c>
      <c r="D35" s="15"/>
      <c r="E35" s="14">
        <v>0</v>
      </c>
      <c r="F35" s="25"/>
      <c r="G35" s="14">
        <v>0</v>
      </c>
      <c r="H35" s="26"/>
      <c r="I35" s="24">
        <f t="shared" si="0"/>
        <v>-488115766.17000002</v>
      </c>
    </row>
    <row r="36" spans="1:9" ht="15.75" customHeight="1" x14ac:dyDescent="0.25">
      <c r="A36" s="7">
        <v>95</v>
      </c>
      <c r="B36" s="1" t="s">
        <v>32</v>
      </c>
      <c r="C36" s="29">
        <v>4000</v>
      </c>
      <c r="D36" s="15"/>
      <c r="E36" s="14"/>
      <c r="F36" s="25"/>
      <c r="G36" s="14">
        <v>0</v>
      </c>
      <c r="H36" s="26"/>
      <c r="I36" s="24">
        <f t="shared" si="0"/>
        <v>4000</v>
      </c>
    </row>
    <row r="37" spans="1:9" x14ac:dyDescent="0.25">
      <c r="A37" s="7">
        <v>99</v>
      </c>
      <c r="B37" s="1" t="s">
        <v>33</v>
      </c>
      <c r="C37" s="24">
        <v>950118</v>
      </c>
      <c r="D37" s="15"/>
      <c r="E37" s="14">
        <v>0</v>
      </c>
      <c r="F37" s="25"/>
      <c r="G37" s="14">
        <v>0</v>
      </c>
      <c r="H37" s="26"/>
      <c r="I37" s="24">
        <f>C37+E37+G37</f>
        <v>950118</v>
      </c>
    </row>
    <row r="38" spans="1:9" ht="18" x14ac:dyDescent="0.4">
      <c r="A38" s="7"/>
      <c r="C38" s="17"/>
      <c r="D38" s="15"/>
      <c r="E38" s="5"/>
      <c r="F38" s="23"/>
      <c r="G38" s="5"/>
      <c r="H38" s="23"/>
      <c r="I38" s="5"/>
    </row>
    <row r="39" spans="1:9" x14ac:dyDescent="0.25">
      <c r="B39" s="1" t="s">
        <v>34</v>
      </c>
      <c r="C39" s="19">
        <f>C18+C19+C20+C21+C22+C23+C24+C25+C26+C27+C28+C29+C30+C31+C32+C33+C34+C36+C37</f>
        <v>491287964.99999988</v>
      </c>
      <c r="D39" s="15"/>
      <c r="E39" s="19">
        <f>SUM(E18:E37)</f>
        <v>43159718.280000001</v>
      </c>
      <c r="F39" s="23"/>
      <c r="G39" s="19">
        <f>SUM(G18:G37)</f>
        <v>27320850</v>
      </c>
      <c r="H39" s="23"/>
      <c r="I39" s="20">
        <f>C39+E39+G39</f>
        <v>561768533.27999985</v>
      </c>
    </row>
    <row r="40" spans="1:9" x14ac:dyDescent="0.25">
      <c r="C40" s="14"/>
      <c r="E40" s="14"/>
      <c r="G40" s="14"/>
      <c r="I40" s="14"/>
    </row>
    <row r="41" spans="1:9" x14ac:dyDescent="0.25">
      <c r="C41" s="14"/>
      <c r="E41" s="14"/>
      <c r="G41" s="14"/>
      <c r="I41" s="14"/>
    </row>
    <row r="42" spans="1:9" x14ac:dyDescent="0.25">
      <c r="B42" s="21" t="s">
        <v>35</v>
      </c>
      <c r="C42" s="14"/>
      <c r="E42" s="14"/>
      <c r="G42" s="14"/>
      <c r="I42" s="14"/>
    </row>
    <row r="43" spans="1:9" x14ac:dyDescent="0.25">
      <c r="A43" s="7">
        <v>7000</v>
      </c>
      <c r="B43" s="1" t="s">
        <v>36</v>
      </c>
      <c r="C43" s="13">
        <v>40000</v>
      </c>
      <c r="D43" s="22"/>
      <c r="E43" s="30">
        <v>0</v>
      </c>
      <c r="F43" s="22"/>
      <c r="G43" s="30">
        <v>0</v>
      </c>
      <c r="H43" s="22"/>
      <c r="I43" s="5">
        <f>C43+E43+G43</f>
        <v>40000</v>
      </c>
    </row>
    <row r="44" spans="1:9" x14ac:dyDescent="0.25">
      <c r="A44" s="7">
        <v>8000</v>
      </c>
      <c r="B44" s="1" t="s">
        <v>37</v>
      </c>
      <c r="C44" s="14">
        <v>0</v>
      </c>
      <c r="D44" s="15"/>
      <c r="E44" s="18">
        <v>0</v>
      </c>
      <c r="F44" s="15"/>
      <c r="G44" s="18">
        <v>0</v>
      </c>
      <c r="H44" s="15"/>
      <c r="I44" s="18">
        <f>C44+E44+G44</f>
        <v>0</v>
      </c>
    </row>
    <row r="45" spans="1:9" x14ac:dyDescent="0.25">
      <c r="C45" s="14"/>
      <c r="D45" s="15"/>
      <c r="E45" s="18"/>
      <c r="F45" s="15"/>
      <c r="G45" s="18"/>
      <c r="H45" s="15"/>
      <c r="I45" s="18"/>
    </row>
    <row r="46" spans="1:9" x14ac:dyDescent="0.25">
      <c r="B46" s="1" t="s">
        <v>38</v>
      </c>
      <c r="C46" s="20">
        <f>SUM(C43:C45)</f>
        <v>40000</v>
      </c>
      <c r="D46" s="15"/>
      <c r="E46" s="20">
        <f>SUM(E43:E45)</f>
        <v>0</v>
      </c>
      <c r="F46" s="15"/>
      <c r="G46" s="20">
        <f>SUM(G43:G45)</f>
        <v>0</v>
      </c>
      <c r="H46" s="15"/>
      <c r="I46" s="20">
        <f>C46+E46+G46</f>
        <v>40000</v>
      </c>
    </row>
    <row r="47" spans="1:9" x14ac:dyDescent="0.25">
      <c r="C47" s="5"/>
      <c r="E47" s="5"/>
      <c r="G47" s="5"/>
      <c r="I47" s="5"/>
    </row>
    <row r="48" spans="1:9" x14ac:dyDescent="0.25">
      <c r="C48" s="5"/>
      <c r="E48" s="5"/>
      <c r="G48" s="5"/>
      <c r="I48" s="5"/>
    </row>
    <row r="49" spans="2:11" ht="31.5" x14ac:dyDescent="0.25">
      <c r="B49" s="31" t="s">
        <v>39</v>
      </c>
      <c r="C49" s="32">
        <f>C14-C39+C46-5.96046447753906E-08</f>
        <v>-4022865.9999999404</v>
      </c>
      <c r="D49" s="22"/>
      <c r="E49" s="32">
        <f>E14-E39+E46</f>
        <v>-12974968.120000001</v>
      </c>
      <c r="F49" s="22"/>
      <c r="G49" s="32">
        <f>G14-G39+G46</f>
        <v>1478412</v>
      </c>
      <c r="H49" s="22"/>
      <c r="I49" s="32">
        <f>I14-I39+I46</f>
        <v>-15519422.119999766</v>
      </c>
      <c r="K49" s="32"/>
    </row>
    <row r="52" spans="2:11" x14ac:dyDescent="0.25">
      <c r="B52" s="33" t="s">
        <v>40</v>
      </c>
    </row>
    <row r="53" spans="2:11" x14ac:dyDescent="0.25">
      <c r="B53" s="34" t="s">
        <v>41</v>
      </c>
    </row>
    <row r="54" spans="2:11" x14ac:dyDescent="0.25">
      <c r="B54" s="35"/>
    </row>
  </sheetData>
  <mergeCells count="1">
    <mergeCell ref="C5:I5"/>
  </mergeCells>
  <pageMargins left="0.2" right="0.25" top="0.75" bottom="0.25" header="0.3" footer="0.3"/>
  <pageSetup scale="74" orientation="portrait" r:id="rId1"/>
  <headerFooter>
    <oddFooter>&amp;R&amp;"Times New Roman,Regular"&amp;10 08/04/2023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Function</vt:lpstr>
      <vt:lpstr>'By Function'!Print_Area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 A</dc:creator>
  <cp:lastModifiedBy>Gomez, Priscilla A</cp:lastModifiedBy>
  <dcterms:created xsi:type="dcterms:W3CDTF">2024-08-30T12:51:20Z</dcterms:created>
  <dcterms:modified xsi:type="dcterms:W3CDTF">2024-08-30T18:28:01Z</dcterms:modified>
</cp:coreProperties>
</file>